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ustomProperty2.bin" ContentType="application/vnd.openxmlformats-officedocument.spreadsheetml.customProperty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Domingos Junqueira\Downloads\"/>
    </mc:Choice>
  </mc:AlternateContent>
  <bookViews>
    <workbookView xWindow="0" yWindow="600" windowWidth="28800" windowHeight="12195" activeTab="1"/>
  </bookViews>
  <sheets>
    <sheet name="Plan1" sheetId="1" r:id="rId1"/>
    <sheet name="Histórico cx" sheetId="8" r:id="rId2"/>
  </sheets>
  <definedNames>
    <definedName name="DadosExternos_1" localSheetId="1" hidden="1">'Histórico cx'!$A$1:$D$66</definedName>
  </definedNames>
  <calcPr calcId="171027"/>
  <extLst>
    <ext xmlns:x15="http://schemas.microsoft.com/office/spreadsheetml/2010/11/main" uri="{FCE2AD5D-F65C-4FA6-A056-5C36A1767C68}">
      <x15:dataModel>
        <x15:modelTables>
          <x15:modelTable id="TabHistórico_7bd11ad8-48fd-4b3d-9851-37c28aec9318" name="TabHistórico" connection="Consulta - TabHistórico"/>
          <x15:modelTable id="TabArqHist_032dca76-58b0-4755-9f2c-00557413b4c8" name="TabArqHist" connection="Consulta - TabArqHist"/>
        </x15:modelTables>
      </x15:dataModel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3" i="1"/>
  <c r="N5" i="8"/>
  <c r="N12" i="8"/>
  <c r="M14" i="8"/>
  <c r="M13" i="8"/>
  <c r="M12" i="8"/>
  <c r="M11" i="8"/>
  <c r="M10" i="8"/>
  <c r="M9" i="8"/>
  <c r="M8" i="8"/>
  <c r="M7" i="8"/>
  <c r="M6" i="8"/>
  <c r="M5" i="8"/>
  <c r="M4" i="8"/>
  <c r="M3" i="8"/>
  <c r="M2" i="8"/>
  <c r="N10" i="8" l="1"/>
  <c r="N4" i="8"/>
  <c r="N11" i="8"/>
  <c r="N7" i="8"/>
  <c r="N2" i="8"/>
  <c r="N3" i="8"/>
  <c r="N13" i="8"/>
  <c r="N6" i="8"/>
  <c r="N14" i="8"/>
  <c r="N8" i="8"/>
  <c r="N9" i="8"/>
  <c r="N15" i="8" l="1"/>
  <c r="K16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H3" i="1" l="1"/>
  <c r="H7" i="1"/>
  <c r="H8" i="1"/>
  <c r="H9" i="1"/>
  <c r="H10" i="1"/>
  <c r="H11" i="1"/>
  <c r="H4" i="1"/>
  <c r="H12" i="1"/>
  <c r="H5" i="1"/>
  <c r="H13" i="1"/>
  <c r="H6" i="1"/>
  <c r="H14" i="1"/>
  <c r="H15" i="1"/>
</calcChain>
</file>

<file path=xl/connections.xml><?xml version="1.0" encoding="utf-8"?>
<connections xmlns="http://schemas.openxmlformats.org/spreadsheetml/2006/main">
  <connection id="1" name="Consulta - TabArqHist" description="Conexão com a consulta 'TabArqHist' na pasta de trabalho." type="100" refreshedVersion="6" minRefreshableVersion="5">
    <extLst>
      <ext xmlns:x15="http://schemas.microsoft.com/office/spreadsheetml/2010/11/main" uri="{DE250136-89BD-433C-8126-D09CA5730AF9}">
        <x15:connection id="30bc3ee8-a63b-4960-a728-41d7ed92b0f8"/>
      </ext>
    </extLst>
  </connection>
  <connection id="2" name="Consulta - TabHistórico" description="Conexão com a consulta 'TabHistórico' na pasta de trabalho." type="100" refreshedVersion="6" minRefreshableVersion="5">
    <extLst>
      <ext xmlns:x15="http://schemas.microsoft.com/office/spreadsheetml/2010/11/main" uri="{DE250136-89BD-433C-8126-D09CA5730AF9}">
        <x15:connection id="95489e37-2d47-4464-aa0a-e365508bc2a0"/>
      </ext>
    </extLst>
  </connection>
  <connection id="3" keepAlive="1" name="ModelConnection_DadosExternos_1" description="Modelo de Dados" type="5" refreshedVersion="6" minRefreshableVersion="5" saveData="1">
    <dbPr connection="Data Model Connection" command="TabArqHist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ThisWorkbookDataModel" description="Modelo de Dados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<sst xmlns="http://schemas.openxmlformats.org/spreadsheetml/2006/main" count="92" uniqueCount="27">
  <si>
    <t>EVOLUÇÃO DO SALDO</t>
  </si>
  <si>
    <t>DIA</t>
  </si>
  <si>
    <t>DIFERENÇA</t>
  </si>
  <si>
    <t>SALDO EM DINHEIRO</t>
  </si>
  <si>
    <t>SALDO DO DIA</t>
  </si>
  <si>
    <t>CONFERÊNCIA DO NUMERÁRIO</t>
  </si>
  <si>
    <t>CÉDULAS</t>
  </si>
  <si>
    <t>VALOR</t>
  </si>
  <si>
    <t>BANCO</t>
  </si>
  <si>
    <t>CHEQUE</t>
  </si>
  <si>
    <t>DATA DA AFERIÇÃO</t>
  </si>
  <si>
    <t>R$</t>
  </si>
  <si>
    <t>Qtd</t>
  </si>
  <si>
    <t>100</t>
  </si>
  <si>
    <t>50</t>
  </si>
  <si>
    <t>20</t>
  </si>
  <si>
    <t>10</t>
  </si>
  <si>
    <t>5</t>
  </si>
  <si>
    <t>2</t>
  </si>
  <si>
    <t>1</t>
  </si>
  <si>
    <t>0,5</t>
  </si>
  <si>
    <t>0,25</t>
  </si>
  <si>
    <t>0,1</t>
  </si>
  <si>
    <t>0,05</t>
  </si>
  <si>
    <t>Total Cx</t>
  </si>
  <si>
    <t>Data</t>
  </si>
  <si>
    <t>Total em caixa: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</si>
</sst>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164" formatCode="d/m;@"/>
    <numFmt numFmtId="171" formatCode="_-\ #,##0.00_-;[Red]\-\ #,##0.00_-;_-\ &quot;-&quot;_-;_-@_-"/>
    <numFmt numFmtId="172" formatCode="dd/mm;@"/>
    <numFmt numFmtId="174" formatCode="dd/mm/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theme="8" tint="0.59999389629810485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9" xfId="0" applyFill="1" applyBorder="1" applyAlignment="1"/>
    <xf numFmtId="0" fontId="0" fillId="0" borderId="10" xfId="0" applyFill="1" applyBorder="1" applyAlignment="1"/>
    <xf numFmtId="4" fontId="0" fillId="0" borderId="10" xfId="0" applyNumberFormat="1" applyFill="1" applyBorder="1" applyAlignment="1"/>
    <xf numFmtId="4" fontId="0" fillId="0" borderId="11" xfId="0" applyNumberFormat="1" applyFill="1" applyBorder="1" applyAlignment="1"/>
    <xf numFmtId="171" fontId="0" fillId="0" borderId="4" xfId="1" quotePrefix="1" applyNumberFormat="1" applyFont="1" applyBorder="1"/>
    <xf numFmtId="171" fontId="0" fillId="0" borderId="4" xfId="1" applyNumberFormat="1" applyFont="1" applyBorder="1"/>
    <xf numFmtId="171" fontId="0" fillId="0" borderId="5" xfId="1" applyNumberFormat="1" applyFont="1" applyBorder="1"/>
    <xf numFmtId="171" fontId="0" fillId="0" borderId="5" xfId="1" quotePrefix="1" applyNumberFormat="1" applyFont="1" applyBorder="1"/>
    <xf numFmtId="171" fontId="0" fillId="0" borderId="12" xfId="1" applyNumberFormat="1" applyFont="1" applyBorder="1"/>
    <xf numFmtId="172" fontId="0" fillId="0" borderId="4" xfId="0" applyNumberFormat="1" applyBorder="1" applyAlignment="1">
      <alignment horizontal="center"/>
    </xf>
    <xf numFmtId="172" fontId="0" fillId="0" borderId="5" xfId="0" applyNumberFormat="1" applyBorder="1" applyAlignment="1">
      <alignment horizontal="center"/>
    </xf>
    <xf numFmtId="172" fontId="0" fillId="0" borderId="12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4" fontId="0" fillId="0" borderId="6" xfId="0" applyNumberFormat="1" applyBorder="1"/>
    <xf numFmtId="0" fontId="0" fillId="0" borderId="13" xfId="0" applyBorder="1" applyAlignment="1">
      <alignment horizontal="center"/>
    </xf>
    <xf numFmtId="0" fontId="0" fillId="0" borderId="4" xfId="0" applyBorder="1"/>
    <xf numFmtId="0" fontId="0" fillId="0" borderId="14" xfId="0" applyBorder="1"/>
    <xf numFmtId="164" fontId="0" fillId="0" borderId="15" xfId="0" applyNumberFormat="1" applyBorder="1" applyAlignment="1">
      <alignment horizontal="center"/>
    </xf>
    <xf numFmtId="0" fontId="0" fillId="0" borderId="12" xfId="0" applyBorder="1"/>
    <xf numFmtId="4" fontId="0" fillId="0" borderId="16" xfId="0" applyNumberFormat="1" applyBorder="1"/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/>
    <xf numFmtId="0" fontId="0" fillId="0" borderId="12" xfId="0" applyBorder="1" applyAlignment="1"/>
    <xf numFmtId="4" fontId="0" fillId="0" borderId="5" xfId="0" applyNumberFormat="1" applyBorder="1" applyAlignment="1">
      <alignment horizontal="right" indent="2"/>
    </xf>
    <xf numFmtId="0" fontId="0" fillId="0" borderId="8" xfId="0" applyBorder="1"/>
    <xf numFmtId="14" fontId="0" fillId="0" borderId="0" xfId="0" applyNumberFormat="1"/>
    <xf numFmtId="0" fontId="0" fillId="0" borderId="0" xfId="0" applyNumberFormat="1"/>
    <xf numFmtId="14" fontId="0" fillId="0" borderId="16" xfId="0" applyNumberForma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6" borderId="6" xfId="0" applyFill="1" applyBorder="1"/>
    <xf numFmtId="0" fontId="0" fillId="6" borderId="7" xfId="0" applyFill="1" applyBorder="1"/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0" fillId="4" borderId="5" xfId="0" applyFont="1" applyFill="1" applyBorder="1" applyAlignment="1"/>
    <xf numFmtId="0" fontId="0" fillId="7" borderId="17" xfId="0" applyFont="1" applyFill="1" applyBorder="1" applyAlignment="1"/>
    <xf numFmtId="0" fontId="0" fillId="7" borderId="17" xfId="0" applyFont="1" applyFill="1" applyBorder="1" applyAlignment="1">
      <alignment horizontal="center"/>
    </xf>
    <xf numFmtId="0" fontId="2" fillId="3" borderId="5" xfId="0" applyFont="1" applyFill="1" applyBorder="1"/>
    <xf numFmtId="4" fontId="0" fillId="4" borderId="5" xfId="0" applyNumberFormat="1" applyFont="1" applyFill="1" applyBorder="1"/>
    <xf numFmtId="4" fontId="0" fillId="7" borderId="17" xfId="0" applyNumberFormat="1" applyFont="1" applyFill="1" applyBorder="1"/>
    <xf numFmtId="4" fontId="2" fillId="3" borderId="5" xfId="0" applyNumberFormat="1" applyFont="1" applyFill="1" applyBorder="1"/>
    <xf numFmtId="174" fontId="0" fillId="5" borderId="5" xfId="0" applyNumberFormat="1" applyFill="1" applyBorder="1" applyAlignment="1">
      <alignment horizontal="center"/>
    </xf>
    <xf numFmtId="4" fontId="0" fillId="0" borderId="5" xfId="0" applyNumberFormat="1" applyFont="1" applyFill="1" applyBorder="1" applyAlignment="1">
      <alignment horizontal="right" indent="2"/>
    </xf>
    <xf numFmtId="0" fontId="0" fillId="0" borderId="5" xfId="0" applyFont="1" applyFill="1" applyBorder="1" applyAlignment="1">
      <alignment horizontal="center"/>
    </xf>
    <xf numFmtId="4" fontId="0" fillId="0" borderId="5" xfId="0" applyNumberFormat="1" applyFont="1" applyFill="1" applyBorder="1"/>
    <xf numFmtId="0" fontId="2" fillId="3" borderId="8" xfId="0" applyFont="1" applyFill="1" applyBorder="1" applyAlignment="1">
      <alignment horizontal="center"/>
    </xf>
    <xf numFmtId="0" fontId="2" fillId="3" borderId="6" xfId="0" applyFont="1" applyFill="1" applyBorder="1" applyAlignment="1"/>
  </cellXfs>
  <cellStyles count="2">
    <cellStyle name="Moeda" xfId="1" builtinId="4"/>
    <cellStyle name="Normal" xfId="0" builtinId="0"/>
  </cellStyles>
  <dxfs count="21">
    <dxf>
      <numFmt numFmtId="19" formatCode="dd/mm/yyyy"/>
    </dxf>
    <dxf>
      <numFmt numFmtId="4" formatCode="#,##0.0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4" formatCode="#,##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d/m;@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72" formatCode="dd/mm;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1" formatCode="_-\ #,##0.00_-;[Red]\-\ #,##0.00_-;_-\ &quot;-&quot;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1" formatCode="_-\ #,##0.00_-;[Red]\-\ #,##0.00_-;_-\ &quot;-&quot;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1" formatCode="_-\ #,##0.00_-;[Red]\-\ #,##0.00_-;_-\ &quot;-&quot;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171450</xdr:rowOff>
    </xdr:from>
    <xdr:to>
      <xdr:col>14</xdr:col>
      <xdr:colOff>581025</xdr:colOff>
      <xdr:row>9</xdr:row>
      <xdr:rowOff>19050</xdr:rowOff>
    </xdr:to>
    <xdr:sp macro="" textlink="">
      <xdr:nvSpPr>
        <xdr:cNvPr id="3" name="Texto Explicativo em Seta para a Esquerda 2"/>
        <xdr:cNvSpPr/>
      </xdr:nvSpPr>
      <xdr:spPr>
        <a:xfrm>
          <a:off x="8696325" y="952500"/>
          <a:ext cx="1800225" cy="800100"/>
        </a:xfrm>
        <a:prstGeom prst="leftArrowCallout">
          <a:avLst>
            <a:gd name="adj1" fmla="val 25000"/>
            <a:gd name="adj2" fmla="val 25000"/>
            <a:gd name="adj3" fmla="val 25000"/>
            <a:gd name="adj4" fmla="val 75904"/>
          </a:avLst>
        </a:prstGeom>
        <a:solidFill>
          <a:schemeClr val="accent3">
            <a:tint val="50000"/>
            <a:satMod val="300000"/>
          </a:schemeClr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Ao final do dia, após conferir o dinheiro</a:t>
          </a:r>
          <a:r>
            <a:rPr lang="pt-BR" sz="1100" baseline="0"/>
            <a:t> é só ir em </a:t>
          </a:r>
          <a:r>
            <a:rPr lang="pt-BR" sz="1100" b="1" baseline="0"/>
            <a:t>Dados / Atualizar Tudo</a:t>
          </a:r>
          <a:r>
            <a:rPr lang="pt-BR" sz="1100" baseline="0"/>
            <a:t>.</a:t>
          </a:r>
          <a:endParaRPr lang="pt-BR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DadosExternos_1" backgroundRefresh="0" connectionId="3" autoFormatId="16" applyNumberFormats="0" applyBorderFormats="0" applyFontFormats="0" applyPatternFormats="0" applyAlignmentFormats="0" applyWidthHeightFormats="0">
  <queryTableRefresh preserveSortFilterLayout="0" nextId="5">
    <queryTableFields count="4">
      <queryTableField id="1" name="DIA" tableColumnId="13"/>
      <queryTableField id="2" name="CÉDULAS" tableColumnId="14"/>
      <queryTableField id="3" name="Qtd" tableColumnId="15"/>
      <queryTableField id="4" name="VALOR" tableColumnId="16"/>
    </queryTableFields>
  </queryTableRefresh>
  <extLst>
    <ext xmlns:x15="http://schemas.microsoft.com/office/spreadsheetml/2010/11/main" uri="{883FBD77-0823-4a55-B5E3-86C4891E6966}">
      <x15:queryTable sourceDataName="Consulta - TabArqHist"/>
    </ext>
  </extLst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vSaldo" displayName="TabEvSaldo" ref="A2:D16" totalsRowShown="0" headerRowDxfId="17" dataDxfId="20" headerRowBorderDxfId="18" tableBorderDxfId="19">
  <autoFilter ref="A2:D16"/>
  <tableColumns count="4">
    <tableColumn id="1" name="DIA" dataDxfId="13">
      <calculatedColumnFormula>A2+1</calculatedColumnFormula>
    </tableColumn>
    <tableColumn id="2" name="DIFERENÇA" dataDxfId="16" dataCellStyle="Moeda"/>
    <tableColumn id="3" name="SALDO DO DIA" dataDxfId="15" dataCellStyle="Moeda"/>
    <tableColumn id="4" name="SALDO EM DINHEIRO" dataDxfId="14" dataCellStyle="Moeda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2" name="TabHistórico" displayName="TabHistórico" ref="H2:K16" totalsRowCount="1" headerRowDxfId="12" headerRowBorderDxfId="10" tableBorderDxfId="11" totalsRowBorderDxfId="9">
  <autoFilter ref="H2:K15"/>
  <tableColumns count="4">
    <tableColumn id="1" name="DIA" totalsRowLabel="Total Cx" dataDxfId="8" totalsRowDxfId="4">
      <calculatedColumnFormula>$J$18</calculatedColumnFormula>
    </tableColumn>
    <tableColumn id="2" name="CÉDULAS" dataDxfId="7" totalsRowDxfId="3"/>
    <tableColumn id="3" name="Qtd" dataDxfId="6" totalsRowDxfId="2"/>
    <tableColumn id="4" name="VALOR" totalsRowFunction="sum" dataDxfId="5" totalsRowDxfId="1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id="10" name="TabArqHist" displayName="TabArqHist" ref="A1:D66" tableType="queryTable" totalsRowShown="0">
  <autoFilter ref="A1:D66"/>
  <sortState ref="A2:D53">
    <sortCondition ref="A1:A53"/>
  </sortState>
  <tableColumns count="4">
    <tableColumn id="13" uniqueName="13" name="DIA" queryTableFieldId="1" dataDxfId="0"/>
    <tableColumn id="14" uniqueName="14" name="CÉDULAS" queryTableFieldId="2"/>
    <tableColumn id="15" uniqueName="15" name="Qtd" queryTableFieldId="3"/>
    <tableColumn id="16" uniqueName="16" name="VALOR" queryTableFieldId="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M21"/>
  <sheetViews>
    <sheetView workbookViewId="0">
      <selection activeCell="N17" sqref="N17"/>
    </sheetView>
  </sheetViews>
  <sheetFormatPr defaultRowHeight="15" x14ac:dyDescent="0.25"/>
  <cols>
    <col min="1" max="1" width="6.28515625" customWidth="1"/>
    <col min="2" max="2" width="13" customWidth="1"/>
    <col min="3" max="3" width="17.5703125" bestFit="1" customWidth="1"/>
    <col min="4" max="4" width="21.28515625" customWidth="1"/>
    <col min="9" max="9" width="11" customWidth="1"/>
    <col min="10" max="10" width="6.42578125" customWidth="1"/>
    <col min="11" max="11" width="9.140625" customWidth="1"/>
  </cols>
  <sheetData>
    <row r="1" spans="1:11" ht="15.75" customHeight="1" thickBot="1" x14ac:dyDescent="0.3">
      <c r="A1" s="5" t="s">
        <v>0</v>
      </c>
      <c r="B1" s="6"/>
      <c r="C1" s="6"/>
      <c r="D1" s="7"/>
      <c r="H1" s="4" t="s">
        <v>5</v>
      </c>
      <c r="I1" s="4"/>
      <c r="J1" s="4"/>
      <c r="K1" s="4"/>
    </row>
    <row r="2" spans="1:11" ht="15.75" thickBot="1" x14ac:dyDescent="0.3">
      <c r="A2" s="8" t="s">
        <v>1</v>
      </c>
      <c r="B2" s="9" t="s">
        <v>2</v>
      </c>
      <c r="C2" s="10" t="s">
        <v>4</v>
      </c>
      <c r="D2" s="11" t="s">
        <v>3</v>
      </c>
      <c r="H2" s="22" t="s">
        <v>1</v>
      </c>
      <c r="I2" s="23" t="s">
        <v>6</v>
      </c>
      <c r="J2" s="23" t="s">
        <v>12</v>
      </c>
      <c r="K2" s="24" t="s">
        <v>7</v>
      </c>
    </row>
    <row r="3" spans="1:11" x14ac:dyDescent="0.25">
      <c r="A3" s="17">
        <v>42552</v>
      </c>
      <c r="B3" s="12">
        <v>0</v>
      </c>
      <c r="C3" s="13">
        <v>176.26</v>
      </c>
      <c r="D3" s="12">
        <v>0</v>
      </c>
      <c r="H3" s="20">
        <f>$J$18</f>
        <v>42566</v>
      </c>
      <c r="I3" s="32">
        <v>100</v>
      </c>
      <c r="J3" s="2">
        <v>1</v>
      </c>
      <c r="K3" s="21">
        <f>TabHistórico[[#This Row],[CÉDULAS]]*TabHistórico[[#This Row],[Qtd]]</f>
        <v>100</v>
      </c>
    </row>
    <row r="4" spans="1:11" x14ac:dyDescent="0.25">
      <c r="A4" s="18">
        <f>A3+1</f>
        <v>42553</v>
      </c>
      <c r="B4" s="14">
        <v>0.01</v>
      </c>
      <c r="C4" s="14">
        <v>171.86</v>
      </c>
      <c r="D4" s="14">
        <v>130.87</v>
      </c>
      <c r="H4" s="20">
        <f>$J$18</f>
        <v>42566</v>
      </c>
      <c r="I4" s="32">
        <v>50</v>
      </c>
      <c r="J4" s="2">
        <v>6</v>
      </c>
      <c r="K4" s="21">
        <f>TabHistórico[[#This Row],[CÉDULAS]]*TabHistórico[[#This Row],[Qtd]]</f>
        <v>300</v>
      </c>
    </row>
    <row r="5" spans="1:11" x14ac:dyDescent="0.25">
      <c r="A5" s="18">
        <f t="shared" ref="A5:A16" si="0">A4+1</f>
        <v>42554</v>
      </c>
      <c r="B5" s="15">
        <v>-0.01</v>
      </c>
      <c r="C5" s="14">
        <v>119.68</v>
      </c>
      <c r="D5" s="15">
        <v>78.67</v>
      </c>
      <c r="H5" s="20">
        <f>$J$18</f>
        <v>42566</v>
      </c>
      <c r="I5" s="32">
        <v>20</v>
      </c>
      <c r="J5" s="2">
        <v>6</v>
      </c>
      <c r="K5" s="21">
        <f>TabHistórico[[#This Row],[CÉDULAS]]*TabHistórico[[#This Row],[Qtd]]</f>
        <v>120</v>
      </c>
    </row>
    <row r="6" spans="1:11" x14ac:dyDescent="0.25">
      <c r="A6" s="18">
        <f t="shared" si="0"/>
        <v>42555</v>
      </c>
      <c r="B6" s="14">
        <v>-0.01</v>
      </c>
      <c r="C6" s="14">
        <v>73.53</v>
      </c>
      <c r="D6" s="14">
        <v>61.52</v>
      </c>
      <c r="H6" s="20">
        <f>$J$18</f>
        <v>42566</v>
      </c>
      <c r="I6" s="32">
        <v>10</v>
      </c>
      <c r="J6" s="2">
        <v>7</v>
      </c>
      <c r="K6" s="21">
        <f>TabHistórico[[#This Row],[CÉDULAS]]*TabHistórico[[#This Row],[Qtd]]</f>
        <v>70</v>
      </c>
    </row>
    <row r="7" spans="1:11" x14ac:dyDescent="0.25">
      <c r="A7" s="18">
        <f t="shared" si="0"/>
        <v>42556</v>
      </c>
      <c r="B7" s="14">
        <v>0</v>
      </c>
      <c r="C7" s="14">
        <v>169.52</v>
      </c>
      <c r="D7" s="14">
        <v>138.52000000000001</v>
      </c>
      <c r="H7" s="20">
        <f>$J$18</f>
        <v>42566</v>
      </c>
      <c r="I7" s="32">
        <v>5</v>
      </c>
      <c r="J7" s="2">
        <v>12</v>
      </c>
      <c r="K7" s="21">
        <f>TabHistórico[[#This Row],[CÉDULAS]]*TabHistórico[[#This Row],[Qtd]]</f>
        <v>60</v>
      </c>
    </row>
    <row r="8" spans="1:11" x14ac:dyDescent="0.25">
      <c r="A8" s="18">
        <f t="shared" si="0"/>
        <v>42557</v>
      </c>
      <c r="B8" s="14"/>
      <c r="C8" s="14"/>
      <c r="D8" s="14"/>
      <c r="H8" s="20">
        <f>$J$18</f>
        <v>42566</v>
      </c>
      <c r="I8" s="32">
        <v>2</v>
      </c>
      <c r="J8" s="2">
        <v>4</v>
      </c>
      <c r="K8" s="21">
        <f>TabHistórico[[#This Row],[CÉDULAS]]*TabHistórico[[#This Row],[Qtd]]</f>
        <v>8</v>
      </c>
    </row>
    <row r="9" spans="1:11" x14ac:dyDescent="0.25">
      <c r="A9" s="18">
        <f t="shared" si="0"/>
        <v>42558</v>
      </c>
      <c r="B9" s="14">
        <v>1.31</v>
      </c>
      <c r="C9" s="14">
        <v>208.66</v>
      </c>
      <c r="D9" s="14">
        <v>162.97</v>
      </c>
      <c r="H9" s="20">
        <f>$J$18</f>
        <v>42566</v>
      </c>
      <c r="I9" s="32">
        <v>1</v>
      </c>
      <c r="J9" s="2">
        <v>14</v>
      </c>
      <c r="K9" s="21">
        <f>TabHistórico[[#This Row],[CÉDULAS]]*TabHistórico[[#This Row],[Qtd]]</f>
        <v>14</v>
      </c>
    </row>
    <row r="10" spans="1:11" x14ac:dyDescent="0.25">
      <c r="A10" s="18">
        <f t="shared" si="0"/>
        <v>42559</v>
      </c>
      <c r="B10" s="14">
        <v>0.98</v>
      </c>
      <c r="C10" s="14">
        <v>325.17</v>
      </c>
      <c r="D10" s="14">
        <v>326.14999999999998</v>
      </c>
      <c r="H10" s="20">
        <f>$J$18</f>
        <v>42566</v>
      </c>
      <c r="I10" s="32">
        <v>0.5</v>
      </c>
      <c r="J10" s="2">
        <v>12</v>
      </c>
      <c r="K10" s="21">
        <f>TabHistórico[[#This Row],[CÉDULAS]]*TabHistórico[[#This Row],[Qtd]]</f>
        <v>6</v>
      </c>
    </row>
    <row r="11" spans="1:11" x14ac:dyDescent="0.25">
      <c r="A11" s="18">
        <f t="shared" si="0"/>
        <v>42560</v>
      </c>
      <c r="B11" s="14">
        <v>1.48</v>
      </c>
      <c r="C11" s="14">
        <v>192.87</v>
      </c>
      <c r="D11" s="14">
        <v>194.35</v>
      </c>
      <c r="H11" s="20">
        <f>$J$18</f>
        <v>42566</v>
      </c>
      <c r="I11" s="32">
        <v>0.25</v>
      </c>
      <c r="J11" s="2">
        <v>8</v>
      </c>
      <c r="K11" s="21">
        <f>TabHistórico[[#This Row],[CÉDULAS]]*TabHistórico[[#This Row],[Qtd]]</f>
        <v>2</v>
      </c>
    </row>
    <row r="12" spans="1:11" x14ac:dyDescent="0.25">
      <c r="A12" s="18">
        <f t="shared" si="0"/>
        <v>42561</v>
      </c>
      <c r="B12" s="14">
        <v>0.94</v>
      </c>
      <c r="C12" s="14">
        <v>163.31</v>
      </c>
      <c r="D12" s="14">
        <v>164.25</v>
      </c>
      <c r="H12" s="20">
        <f>$J$18</f>
        <v>42566</v>
      </c>
      <c r="I12" s="32">
        <v>0.1</v>
      </c>
      <c r="J12" s="2">
        <v>11</v>
      </c>
      <c r="K12" s="21">
        <f>TabHistórico[[#This Row],[CÉDULAS]]*TabHistórico[[#This Row],[Qtd]]</f>
        <v>1.1000000000000001</v>
      </c>
    </row>
    <row r="13" spans="1:11" x14ac:dyDescent="0.25">
      <c r="A13" s="18">
        <f t="shared" si="0"/>
        <v>42562</v>
      </c>
      <c r="B13" s="14">
        <v>1.0900000000000001</v>
      </c>
      <c r="C13" s="14">
        <v>28.91</v>
      </c>
      <c r="D13" s="14">
        <v>-10</v>
      </c>
      <c r="H13" s="20">
        <f>$J$18</f>
        <v>42566</v>
      </c>
      <c r="I13" s="32">
        <v>0.05</v>
      </c>
      <c r="J13" s="2">
        <v>2</v>
      </c>
      <c r="K13" s="21">
        <f>TabHistórico[[#This Row],[CÉDULAS]]*TabHistórico[[#This Row],[Qtd]]</f>
        <v>0.1</v>
      </c>
    </row>
    <row r="14" spans="1:11" x14ac:dyDescent="0.25">
      <c r="A14" s="18">
        <f t="shared" si="0"/>
        <v>42563</v>
      </c>
      <c r="B14" s="14">
        <v>2.15</v>
      </c>
      <c r="C14" s="14">
        <v>30.6</v>
      </c>
      <c r="D14" s="14">
        <v>2.75</v>
      </c>
      <c r="H14" s="20">
        <f>$J$18</f>
        <v>42566</v>
      </c>
      <c r="I14" s="30" t="s">
        <v>8</v>
      </c>
      <c r="J14" s="2"/>
      <c r="K14" s="21">
        <v>1467</v>
      </c>
    </row>
    <row r="15" spans="1:11" x14ac:dyDescent="0.25">
      <c r="A15" s="18">
        <f t="shared" si="0"/>
        <v>42564</v>
      </c>
      <c r="B15" s="14"/>
      <c r="C15" s="14"/>
      <c r="D15" s="14"/>
      <c r="H15" s="25">
        <f>$J$18</f>
        <v>42566</v>
      </c>
      <c r="I15" s="31" t="s">
        <v>9</v>
      </c>
      <c r="J15" s="29">
        <v>3</v>
      </c>
      <c r="K15" s="27">
        <v>1350</v>
      </c>
    </row>
    <row r="16" spans="1:11" x14ac:dyDescent="0.25">
      <c r="A16" s="19">
        <f t="shared" si="0"/>
        <v>42565</v>
      </c>
      <c r="B16" s="16">
        <v>-18.84</v>
      </c>
      <c r="C16" s="16">
        <v>94.19</v>
      </c>
      <c r="D16" s="16">
        <v>-10.65</v>
      </c>
      <c r="H16" s="28" t="s">
        <v>24</v>
      </c>
      <c r="I16" s="31"/>
      <c r="J16" s="29"/>
      <c r="K16" s="27">
        <f>SUBTOTAL(109,TabHistórico[VALOR])</f>
        <v>3498.2</v>
      </c>
    </row>
    <row r="17" spans="8:13" x14ac:dyDescent="0.25">
      <c r="H17" s="40"/>
      <c r="I17" s="41"/>
      <c r="J17" s="42"/>
      <c r="K17" s="43"/>
    </row>
    <row r="18" spans="8:13" x14ac:dyDescent="0.25">
      <c r="H18" s="26" t="s">
        <v>10</v>
      </c>
      <c r="J18" s="36">
        <v>42566</v>
      </c>
      <c r="K18" s="37"/>
    </row>
    <row r="19" spans="8:13" x14ac:dyDescent="0.25">
      <c r="H19" s="40"/>
      <c r="I19" s="41"/>
      <c r="J19" s="42"/>
      <c r="K19" s="43"/>
    </row>
    <row r="20" spans="8:13" x14ac:dyDescent="0.25">
      <c r="H20" s="1" t="s">
        <v>2</v>
      </c>
      <c r="I20" s="33"/>
      <c r="J20" s="38" t="s">
        <v>11</v>
      </c>
      <c r="K20" s="39"/>
    </row>
    <row r="21" spans="8:13" x14ac:dyDescent="0.25">
      <c r="M21" s="3"/>
    </row>
  </sheetData>
  <mergeCells count="6">
    <mergeCell ref="J19:K19"/>
    <mergeCell ref="J17:K17"/>
    <mergeCell ref="H1:K1"/>
    <mergeCell ref="A1:D1"/>
    <mergeCell ref="J18:K18"/>
    <mergeCell ref="J20:K20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customProperties>
    <customPr name="LastActive" r:id="rId2"/>
  </customProperties>
  <ignoredErrors>
    <ignoredError sqref="A3:A16" calculatedColumn="1"/>
  </ignoredErrors>
  <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0.7109375" bestFit="1" customWidth="1"/>
    <col min="2" max="2" width="11.28515625" bestFit="1" customWidth="1"/>
    <col min="3" max="3" width="6.5703125" bestFit="1" customWidth="1"/>
    <col min="4" max="4" width="9.28515625" bestFit="1" customWidth="1"/>
    <col min="12" max="12" width="10" customWidth="1"/>
    <col min="13" max="13" width="4.28515625" bestFit="1" customWidth="1"/>
    <col min="14" max="14" width="11.42578125" customWidth="1"/>
  </cols>
  <sheetData>
    <row r="1" spans="1:14" x14ac:dyDescent="0.25">
      <c r="A1" s="35" t="s">
        <v>1</v>
      </c>
      <c r="B1" s="35" t="s">
        <v>6</v>
      </c>
      <c r="C1" s="35" t="s">
        <v>12</v>
      </c>
      <c r="D1" s="35" t="s">
        <v>7</v>
      </c>
      <c r="K1" s="48" t="s">
        <v>25</v>
      </c>
      <c r="L1" s="48" t="s">
        <v>6</v>
      </c>
      <c r="M1" s="48" t="s">
        <v>12</v>
      </c>
      <c r="N1" s="48" t="s">
        <v>7</v>
      </c>
    </row>
    <row r="2" spans="1:14" x14ac:dyDescent="0.25">
      <c r="A2" s="34">
        <v>42563</v>
      </c>
      <c r="B2" s="35" t="s">
        <v>23</v>
      </c>
      <c r="C2" s="35">
        <v>9</v>
      </c>
      <c r="D2" s="35">
        <v>0.45</v>
      </c>
      <c r="K2" s="52">
        <v>42566</v>
      </c>
      <c r="L2" s="53">
        <v>100</v>
      </c>
      <c r="M2" s="54">
        <f>SUMPRODUCT((TabArqHist[DIA]&amp;TabArqHist[CÉDULAS]=$K$2&amp;L2)*TabArqHist[Qtd])</f>
        <v>1</v>
      </c>
      <c r="N2" s="55">
        <f>SUMPRODUCT((TabArqHist[DIA]&amp;TabArqHist[CÉDULAS]=$K$2&amp;L2)*TabArqHist[VALOR])</f>
        <v>100</v>
      </c>
    </row>
    <row r="3" spans="1:14" x14ac:dyDescent="0.25">
      <c r="A3" s="34">
        <v>42563</v>
      </c>
      <c r="B3" s="35" t="s">
        <v>22</v>
      </c>
      <c r="C3" s="35">
        <v>11</v>
      </c>
      <c r="D3" s="35">
        <v>1.1000000000000001</v>
      </c>
      <c r="L3" s="53">
        <v>50</v>
      </c>
      <c r="M3" s="54">
        <f>SUMPRODUCT((TabArqHist[DIA]&amp;TabArqHist[CÉDULAS]=$K$2&amp;L3)*TabArqHist[Qtd])</f>
        <v>6</v>
      </c>
      <c r="N3" s="55">
        <f>SUMPRODUCT((TabArqHist[DIA]&amp;TabArqHist[CÉDULAS]=$K$2&amp;L3)*TabArqHist[VALOR])</f>
        <v>300</v>
      </c>
    </row>
    <row r="4" spans="1:14" x14ac:dyDescent="0.25">
      <c r="A4" s="34">
        <v>42563</v>
      </c>
      <c r="B4" s="35" t="s">
        <v>21</v>
      </c>
      <c r="C4" s="35">
        <v>23</v>
      </c>
      <c r="D4" s="35">
        <v>5.75</v>
      </c>
      <c r="L4" s="53">
        <v>20</v>
      </c>
      <c r="M4" s="54">
        <f>SUMPRODUCT((TabArqHist[DIA]&amp;TabArqHist[CÉDULAS]=$K$2&amp;L4)*TabArqHist[Qtd])</f>
        <v>6</v>
      </c>
      <c r="N4" s="55">
        <f>SUMPRODUCT((TabArqHist[DIA]&amp;TabArqHist[CÉDULAS]=$K$2&amp;L4)*TabArqHist[VALOR])</f>
        <v>120</v>
      </c>
    </row>
    <row r="5" spans="1:14" x14ac:dyDescent="0.25">
      <c r="A5" s="34">
        <v>42563</v>
      </c>
      <c r="B5" s="35" t="s">
        <v>20</v>
      </c>
      <c r="C5" s="35">
        <v>44</v>
      </c>
      <c r="D5" s="35">
        <v>22</v>
      </c>
      <c r="L5" s="53">
        <v>10</v>
      </c>
      <c r="M5" s="54">
        <f>SUMPRODUCT((TabArqHist[DIA]&amp;TabArqHist[CÉDULAS]=$K$2&amp;L5)*TabArqHist[Qtd])</f>
        <v>7</v>
      </c>
      <c r="N5" s="55">
        <f>SUMPRODUCT((TabArqHist[DIA]&amp;TabArqHist[CÉDULAS]=$K$2&amp;L5)*TabArqHist[VALOR])</f>
        <v>70</v>
      </c>
    </row>
    <row r="6" spans="1:14" x14ac:dyDescent="0.25">
      <c r="A6" s="34">
        <v>42563</v>
      </c>
      <c r="B6" s="35" t="s">
        <v>19</v>
      </c>
      <c r="C6" s="35">
        <v>1</v>
      </c>
      <c r="D6" s="35">
        <v>1</v>
      </c>
      <c r="L6" s="53">
        <v>5</v>
      </c>
      <c r="M6" s="54">
        <f>SUMPRODUCT((TabArqHist[DIA]&amp;TabArqHist[CÉDULAS]=$K$2&amp;L6)*TabArqHist[Qtd])</f>
        <v>12</v>
      </c>
      <c r="N6" s="55">
        <f>SUMPRODUCT((TabArqHist[DIA]&amp;TabArqHist[CÉDULAS]=$K$2&amp;L6)*TabArqHist[VALOR])</f>
        <v>60</v>
      </c>
    </row>
    <row r="7" spans="1:14" x14ac:dyDescent="0.25">
      <c r="A7" s="34">
        <v>42563</v>
      </c>
      <c r="B7" s="35" t="s">
        <v>16</v>
      </c>
      <c r="C7" s="35">
        <v>8</v>
      </c>
      <c r="D7" s="35">
        <v>80</v>
      </c>
      <c r="L7" s="53">
        <v>2</v>
      </c>
      <c r="M7" s="54">
        <f>SUMPRODUCT((TabArqHist[DIA]&amp;TabArqHist[CÉDULAS]=$K$2&amp;L7)*TabArqHist[Qtd])</f>
        <v>4</v>
      </c>
      <c r="N7" s="55">
        <f>SUMPRODUCT((TabArqHist[DIA]&amp;TabArqHist[CÉDULAS]=$K$2&amp;L7)*TabArqHist[VALOR])</f>
        <v>8</v>
      </c>
    </row>
    <row r="8" spans="1:14" x14ac:dyDescent="0.25">
      <c r="A8" s="34">
        <v>42563</v>
      </c>
      <c r="B8" s="35" t="s">
        <v>13</v>
      </c>
      <c r="C8" s="35">
        <v>1</v>
      </c>
      <c r="D8" s="35">
        <v>100</v>
      </c>
      <c r="L8" s="53">
        <v>1</v>
      </c>
      <c r="M8" s="54">
        <f>SUMPRODUCT((TabArqHist[DIA]&amp;TabArqHist[CÉDULAS]=$K$2&amp;L8)*TabArqHist[Qtd])</f>
        <v>14</v>
      </c>
      <c r="N8" s="55">
        <f>SUMPRODUCT((TabArqHist[DIA]&amp;TabArqHist[CÉDULAS]=$K$2&amp;L8)*TabArqHist[VALOR])</f>
        <v>14</v>
      </c>
    </row>
    <row r="9" spans="1:14" x14ac:dyDescent="0.25">
      <c r="A9" s="34">
        <v>42563</v>
      </c>
      <c r="B9" s="35" t="s">
        <v>18</v>
      </c>
      <c r="C9" s="35">
        <v>4</v>
      </c>
      <c r="D9" s="35">
        <v>8</v>
      </c>
      <c r="L9" s="53">
        <v>0.5</v>
      </c>
      <c r="M9" s="54">
        <f>SUMPRODUCT((TabArqHist[DIA]&amp;TabArqHist[CÉDULAS]=$K$2&amp;L9)*TabArqHist[Qtd])</f>
        <v>12</v>
      </c>
      <c r="N9" s="55">
        <f>SUMPRODUCT((TabArqHist[DIA]&amp;TabArqHist[CÉDULAS]=$K$2&amp;L9)*TabArqHist[VALOR])</f>
        <v>6</v>
      </c>
    </row>
    <row r="10" spans="1:14" x14ac:dyDescent="0.25">
      <c r="A10" s="34">
        <v>42563</v>
      </c>
      <c r="B10" s="35" t="s">
        <v>15</v>
      </c>
      <c r="C10" s="35">
        <v>6</v>
      </c>
      <c r="D10" s="35">
        <v>120</v>
      </c>
      <c r="L10" s="53">
        <v>0.25</v>
      </c>
      <c r="M10" s="54">
        <f>SUMPRODUCT((TabArqHist[DIA]&amp;TabArqHist[CÉDULAS]=$K$2&amp;L10)*TabArqHist[Qtd])</f>
        <v>8</v>
      </c>
      <c r="N10" s="55">
        <f>SUMPRODUCT((TabArqHist[DIA]&amp;TabArqHist[CÉDULAS]=$K$2&amp;L10)*TabArqHist[VALOR])</f>
        <v>2</v>
      </c>
    </row>
    <row r="11" spans="1:14" x14ac:dyDescent="0.25">
      <c r="A11" s="34">
        <v>42563</v>
      </c>
      <c r="B11" s="35" t="s">
        <v>17</v>
      </c>
      <c r="C11" s="35">
        <v>2</v>
      </c>
      <c r="D11" s="35">
        <v>10</v>
      </c>
      <c r="L11" s="53">
        <v>0.1</v>
      </c>
      <c r="M11" s="54">
        <f>SUMPRODUCT((TabArqHist[DIA]&amp;TabArqHist[CÉDULAS]=$K$2&amp;L11)*TabArqHist[Qtd])</f>
        <v>11</v>
      </c>
      <c r="N11" s="55">
        <f>SUMPRODUCT((TabArqHist[DIA]&amp;TabArqHist[CÉDULAS]=$K$2&amp;L11)*TabArqHist[VALOR])</f>
        <v>1.1000000000000001</v>
      </c>
    </row>
    <row r="12" spans="1:14" x14ac:dyDescent="0.25">
      <c r="A12" s="34">
        <v>42563</v>
      </c>
      <c r="B12" s="35" t="s">
        <v>14</v>
      </c>
      <c r="C12" s="35">
        <v>2</v>
      </c>
      <c r="D12" s="35">
        <v>100</v>
      </c>
      <c r="L12" s="53">
        <v>0.05</v>
      </c>
      <c r="M12" s="54">
        <f>SUMPRODUCT((TabArqHist[DIA]&amp;TabArqHist[CÉDULAS]=$K$2&amp;L12)*TabArqHist[Qtd])</f>
        <v>2</v>
      </c>
      <c r="N12" s="55">
        <f>SUMPRODUCT((TabArqHist[DIA]&amp;TabArqHist[CÉDULAS]=$K$2&amp;L12)*TabArqHist[VALOR])</f>
        <v>0.1</v>
      </c>
    </row>
    <row r="13" spans="1:14" x14ac:dyDescent="0.25">
      <c r="A13" s="34">
        <v>42563</v>
      </c>
      <c r="B13" s="35" t="s">
        <v>8</v>
      </c>
      <c r="C13" s="35"/>
      <c r="D13" s="35">
        <v>1432</v>
      </c>
      <c r="L13" s="45" t="s">
        <v>8</v>
      </c>
      <c r="M13" s="44">
        <f>SUMPRODUCT((TabArqHist[DIA]&amp;TabArqHist[CÉDULAS]=$K$2&amp;L13)*TabArqHist[Qtd])</f>
        <v>0</v>
      </c>
      <c r="N13" s="49">
        <f>SUMPRODUCT((TabArqHist[DIA]&amp;TabArqHist[CÉDULAS]=$K$2&amp;L13)*TabArqHist[VALOR])</f>
        <v>1467</v>
      </c>
    </row>
    <row r="14" spans="1:14" x14ac:dyDescent="0.25">
      <c r="A14" s="34">
        <v>42563</v>
      </c>
      <c r="B14" s="35" t="s">
        <v>9</v>
      </c>
      <c r="C14" s="35">
        <v>3</v>
      </c>
      <c r="D14" s="35">
        <v>1500</v>
      </c>
      <c r="L14" s="46" t="s">
        <v>9</v>
      </c>
      <c r="M14" s="47">
        <f>SUMPRODUCT((TabArqHist[DIA]&amp;TabArqHist[CÉDULAS]=$K$2&amp;L14)*TabArqHist[Qtd])</f>
        <v>3</v>
      </c>
      <c r="N14" s="50">
        <f>SUMPRODUCT((TabArqHist[DIA]&amp;TabArqHist[CÉDULAS]=$K$2&amp;L14)*TabArqHist[VALOR])</f>
        <v>1350</v>
      </c>
    </row>
    <row r="15" spans="1:14" x14ac:dyDescent="0.25">
      <c r="A15" s="34">
        <v>42564</v>
      </c>
      <c r="B15" s="35" t="s">
        <v>23</v>
      </c>
      <c r="C15" s="35">
        <v>9</v>
      </c>
      <c r="D15" s="35">
        <v>0.45</v>
      </c>
      <c r="L15" s="57" t="s">
        <v>26</v>
      </c>
      <c r="M15" s="56"/>
      <c r="N15" s="51">
        <f>SUM(N2:N14)</f>
        <v>3498.2</v>
      </c>
    </row>
    <row r="16" spans="1:14" x14ac:dyDescent="0.25">
      <c r="A16" s="34">
        <v>42564</v>
      </c>
      <c r="B16" s="35" t="s">
        <v>22</v>
      </c>
      <c r="C16" s="35">
        <v>13</v>
      </c>
      <c r="D16" s="35">
        <v>1.3</v>
      </c>
    </row>
    <row r="17" spans="1:4" x14ac:dyDescent="0.25">
      <c r="A17" s="34">
        <v>42564</v>
      </c>
      <c r="B17" s="35" t="s">
        <v>21</v>
      </c>
      <c r="C17" s="35">
        <v>23</v>
      </c>
      <c r="D17" s="35">
        <v>5.75</v>
      </c>
    </row>
    <row r="18" spans="1:4" x14ac:dyDescent="0.25">
      <c r="A18" s="34">
        <v>42564</v>
      </c>
      <c r="B18" s="35" t="s">
        <v>20</v>
      </c>
      <c r="C18" s="35">
        <v>33</v>
      </c>
      <c r="D18" s="35">
        <v>16.5</v>
      </c>
    </row>
    <row r="19" spans="1:4" x14ac:dyDescent="0.25">
      <c r="A19" s="34">
        <v>42564</v>
      </c>
      <c r="B19" s="35" t="s">
        <v>19</v>
      </c>
      <c r="C19" s="35">
        <v>1</v>
      </c>
      <c r="D19" s="35">
        <v>1</v>
      </c>
    </row>
    <row r="20" spans="1:4" x14ac:dyDescent="0.25">
      <c r="A20" s="34">
        <v>42564</v>
      </c>
      <c r="B20" s="35" t="s">
        <v>16</v>
      </c>
      <c r="C20" s="35">
        <v>8</v>
      </c>
      <c r="D20" s="35">
        <v>80</v>
      </c>
    </row>
    <row r="21" spans="1:4" x14ac:dyDescent="0.25">
      <c r="A21" s="34">
        <v>42564</v>
      </c>
      <c r="B21" s="35" t="s">
        <v>13</v>
      </c>
      <c r="C21" s="35">
        <v>2</v>
      </c>
      <c r="D21" s="35">
        <v>200</v>
      </c>
    </row>
    <row r="22" spans="1:4" x14ac:dyDescent="0.25">
      <c r="A22" s="34">
        <v>42564</v>
      </c>
      <c r="B22" s="35" t="s">
        <v>18</v>
      </c>
      <c r="C22" s="35">
        <v>4</v>
      </c>
      <c r="D22" s="35">
        <v>8</v>
      </c>
    </row>
    <row r="23" spans="1:4" x14ac:dyDescent="0.25">
      <c r="A23" s="34">
        <v>42564</v>
      </c>
      <c r="B23" s="35" t="s">
        <v>15</v>
      </c>
      <c r="C23" s="35">
        <v>6</v>
      </c>
      <c r="D23" s="35">
        <v>120</v>
      </c>
    </row>
    <row r="24" spans="1:4" x14ac:dyDescent="0.25">
      <c r="A24" s="34">
        <v>42564</v>
      </c>
      <c r="B24" s="35" t="s">
        <v>17</v>
      </c>
      <c r="C24" s="35">
        <v>2</v>
      </c>
      <c r="D24" s="35">
        <v>10</v>
      </c>
    </row>
    <row r="25" spans="1:4" x14ac:dyDescent="0.25">
      <c r="A25" s="34">
        <v>42564</v>
      </c>
      <c r="B25" s="35" t="s">
        <v>14</v>
      </c>
      <c r="C25" s="35">
        <v>2</v>
      </c>
      <c r="D25" s="35">
        <v>100</v>
      </c>
    </row>
    <row r="26" spans="1:4" x14ac:dyDescent="0.25">
      <c r="A26" s="34">
        <v>42564</v>
      </c>
      <c r="B26" s="35" t="s">
        <v>8</v>
      </c>
      <c r="C26" s="35"/>
      <c r="D26" s="35">
        <v>1432</v>
      </c>
    </row>
    <row r="27" spans="1:4" x14ac:dyDescent="0.25">
      <c r="A27" s="34">
        <v>42564</v>
      </c>
      <c r="B27" s="35" t="s">
        <v>9</v>
      </c>
      <c r="C27" s="35">
        <v>3</v>
      </c>
      <c r="D27" s="35">
        <v>1500</v>
      </c>
    </row>
    <row r="28" spans="1:4" x14ac:dyDescent="0.25">
      <c r="A28" s="34">
        <v>42565</v>
      </c>
      <c r="B28" s="35" t="s">
        <v>23</v>
      </c>
      <c r="C28" s="35">
        <v>9</v>
      </c>
      <c r="D28" s="35">
        <v>0.45</v>
      </c>
    </row>
    <row r="29" spans="1:4" x14ac:dyDescent="0.25">
      <c r="A29" s="34">
        <v>42565</v>
      </c>
      <c r="B29" s="35" t="s">
        <v>22</v>
      </c>
      <c r="C29" s="35">
        <v>11</v>
      </c>
      <c r="D29" s="35">
        <v>1.1000000000000001</v>
      </c>
    </row>
    <row r="30" spans="1:4" x14ac:dyDescent="0.25">
      <c r="A30" s="34">
        <v>42565</v>
      </c>
      <c r="B30" s="35" t="s">
        <v>21</v>
      </c>
      <c r="C30" s="35">
        <v>23</v>
      </c>
      <c r="D30" s="35">
        <v>5.75</v>
      </c>
    </row>
    <row r="31" spans="1:4" x14ac:dyDescent="0.25">
      <c r="A31" s="34">
        <v>42565</v>
      </c>
      <c r="B31" s="35" t="s">
        <v>20</v>
      </c>
      <c r="C31" s="35">
        <v>44</v>
      </c>
      <c r="D31" s="35">
        <v>22</v>
      </c>
    </row>
    <row r="32" spans="1:4" x14ac:dyDescent="0.25">
      <c r="A32" s="34">
        <v>42565</v>
      </c>
      <c r="B32" s="35" t="s">
        <v>19</v>
      </c>
      <c r="C32" s="35">
        <v>1</v>
      </c>
      <c r="D32" s="35">
        <v>1</v>
      </c>
    </row>
    <row r="33" spans="1:4" x14ac:dyDescent="0.25">
      <c r="A33" s="34">
        <v>42565</v>
      </c>
      <c r="B33" s="35" t="s">
        <v>16</v>
      </c>
      <c r="C33" s="35">
        <v>8</v>
      </c>
      <c r="D33" s="35">
        <v>80</v>
      </c>
    </row>
    <row r="34" spans="1:4" x14ac:dyDescent="0.25">
      <c r="A34" s="34">
        <v>42565</v>
      </c>
      <c r="B34" s="35" t="s">
        <v>13</v>
      </c>
      <c r="C34" s="35">
        <v>3</v>
      </c>
      <c r="D34" s="35">
        <v>300</v>
      </c>
    </row>
    <row r="35" spans="1:4" x14ac:dyDescent="0.25">
      <c r="A35" s="34">
        <v>42565</v>
      </c>
      <c r="B35" s="35" t="s">
        <v>18</v>
      </c>
      <c r="C35" s="35">
        <v>4</v>
      </c>
      <c r="D35" s="35">
        <v>8</v>
      </c>
    </row>
    <row r="36" spans="1:4" x14ac:dyDescent="0.25">
      <c r="A36" s="34">
        <v>42565</v>
      </c>
      <c r="B36" s="35" t="s">
        <v>15</v>
      </c>
      <c r="C36" s="35">
        <v>17</v>
      </c>
      <c r="D36" s="35">
        <v>340</v>
      </c>
    </row>
    <row r="37" spans="1:4" x14ac:dyDescent="0.25">
      <c r="A37" s="34">
        <v>42565</v>
      </c>
      <c r="B37" s="35" t="s">
        <v>17</v>
      </c>
      <c r="C37" s="35">
        <v>2</v>
      </c>
      <c r="D37" s="35">
        <v>10</v>
      </c>
    </row>
    <row r="38" spans="1:4" x14ac:dyDescent="0.25">
      <c r="A38" s="34">
        <v>42565</v>
      </c>
      <c r="B38" s="35" t="s">
        <v>14</v>
      </c>
      <c r="C38" s="35">
        <v>2</v>
      </c>
      <c r="D38" s="35">
        <v>100</v>
      </c>
    </row>
    <row r="39" spans="1:4" x14ac:dyDescent="0.25">
      <c r="A39" s="34">
        <v>42565</v>
      </c>
      <c r="B39" s="35" t="s">
        <v>8</v>
      </c>
      <c r="C39" s="35"/>
      <c r="D39" s="35">
        <v>1432</v>
      </c>
    </row>
    <row r="40" spans="1:4" x14ac:dyDescent="0.25">
      <c r="A40" s="34">
        <v>42565</v>
      </c>
      <c r="B40" s="35" t="s">
        <v>9</v>
      </c>
      <c r="C40" s="35">
        <v>3</v>
      </c>
      <c r="D40" s="35">
        <v>1500</v>
      </c>
    </row>
    <row r="41" spans="1:4" x14ac:dyDescent="0.25">
      <c r="A41" s="34">
        <v>42566</v>
      </c>
      <c r="B41" t="s">
        <v>22</v>
      </c>
      <c r="C41">
        <v>11</v>
      </c>
      <c r="D41">
        <v>1.1000000000000001</v>
      </c>
    </row>
    <row r="42" spans="1:4" x14ac:dyDescent="0.25">
      <c r="A42" s="34">
        <v>42566</v>
      </c>
      <c r="B42" t="s">
        <v>21</v>
      </c>
      <c r="C42">
        <v>8</v>
      </c>
      <c r="D42">
        <v>2</v>
      </c>
    </row>
    <row r="43" spans="1:4" x14ac:dyDescent="0.25">
      <c r="A43" s="34">
        <v>42566</v>
      </c>
      <c r="B43" t="s">
        <v>20</v>
      </c>
      <c r="C43">
        <v>12</v>
      </c>
      <c r="D43">
        <v>6</v>
      </c>
    </row>
    <row r="44" spans="1:4" x14ac:dyDescent="0.25">
      <c r="A44" s="34">
        <v>42566</v>
      </c>
      <c r="B44" t="s">
        <v>9</v>
      </c>
      <c r="C44">
        <v>3</v>
      </c>
      <c r="D44">
        <v>1350</v>
      </c>
    </row>
    <row r="45" spans="1:4" x14ac:dyDescent="0.25">
      <c r="A45" s="34">
        <v>42566</v>
      </c>
      <c r="B45" t="s">
        <v>8</v>
      </c>
      <c r="D45">
        <v>1467</v>
      </c>
    </row>
    <row r="46" spans="1:4" x14ac:dyDescent="0.25">
      <c r="A46" s="34">
        <v>42566</v>
      </c>
      <c r="B46" t="s">
        <v>23</v>
      </c>
      <c r="C46">
        <v>2</v>
      </c>
      <c r="D46">
        <v>0.1</v>
      </c>
    </row>
    <row r="47" spans="1:4" x14ac:dyDescent="0.25">
      <c r="A47" s="34">
        <v>42566</v>
      </c>
      <c r="B47" t="s">
        <v>19</v>
      </c>
      <c r="C47">
        <v>14</v>
      </c>
      <c r="D47">
        <v>14</v>
      </c>
    </row>
    <row r="48" spans="1:4" x14ac:dyDescent="0.25">
      <c r="A48" s="34">
        <v>42566</v>
      </c>
      <c r="B48" t="s">
        <v>15</v>
      </c>
      <c r="C48">
        <v>6</v>
      </c>
      <c r="D48">
        <v>120</v>
      </c>
    </row>
    <row r="49" spans="1:4" x14ac:dyDescent="0.25">
      <c r="A49" s="34">
        <v>42566</v>
      </c>
      <c r="B49" t="s">
        <v>14</v>
      </c>
      <c r="C49">
        <v>6</v>
      </c>
      <c r="D49">
        <v>300</v>
      </c>
    </row>
    <row r="50" spans="1:4" x14ac:dyDescent="0.25">
      <c r="A50" s="34">
        <v>42566</v>
      </c>
      <c r="B50" t="s">
        <v>13</v>
      </c>
      <c r="C50">
        <v>1</v>
      </c>
      <c r="D50">
        <v>100</v>
      </c>
    </row>
    <row r="51" spans="1:4" x14ac:dyDescent="0.25">
      <c r="A51" s="34">
        <v>42566</v>
      </c>
      <c r="B51" t="s">
        <v>18</v>
      </c>
      <c r="C51">
        <v>4</v>
      </c>
      <c r="D51">
        <v>8</v>
      </c>
    </row>
    <row r="52" spans="1:4" x14ac:dyDescent="0.25">
      <c r="A52" s="34">
        <v>42566</v>
      </c>
      <c r="B52" t="s">
        <v>17</v>
      </c>
      <c r="C52">
        <v>12</v>
      </c>
      <c r="D52">
        <v>60</v>
      </c>
    </row>
    <row r="53" spans="1:4" x14ac:dyDescent="0.25">
      <c r="A53" s="34">
        <v>42566</v>
      </c>
      <c r="B53" t="s">
        <v>16</v>
      </c>
      <c r="C53">
        <v>7</v>
      </c>
      <c r="D53">
        <v>70</v>
      </c>
    </row>
    <row r="54" spans="1:4" x14ac:dyDescent="0.25">
      <c r="A54" s="34">
        <v>42575</v>
      </c>
      <c r="B54" t="s">
        <v>23</v>
      </c>
      <c r="C54">
        <v>9</v>
      </c>
      <c r="D54">
        <v>0.45</v>
      </c>
    </row>
    <row r="55" spans="1:4" x14ac:dyDescent="0.25">
      <c r="A55" s="34">
        <v>42575</v>
      </c>
      <c r="B55" t="s">
        <v>22</v>
      </c>
      <c r="C55">
        <v>11</v>
      </c>
      <c r="D55">
        <v>1.1000000000000001</v>
      </c>
    </row>
    <row r="56" spans="1:4" x14ac:dyDescent="0.25">
      <c r="A56" s="34">
        <v>42575</v>
      </c>
      <c r="B56" t="s">
        <v>21</v>
      </c>
      <c r="C56">
        <v>23</v>
      </c>
      <c r="D56">
        <v>5.75</v>
      </c>
    </row>
    <row r="57" spans="1:4" x14ac:dyDescent="0.25">
      <c r="A57" s="34">
        <v>42575</v>
      </c>
      <c r="B57" t="s">
        <v>20</v>
      </c>
      <c r="C57">
        <v>44</v>
      </c>
      <c r="D57">
        <v>22</v>
      </c>
    </row>
    <row r="58" spans="1:4" x14ac:dyDescent="0.25">
      <c r="A58" s="34">
        <v>42575</v>
      </c>
      <c r="B58" t="s">
        <v>19</v>
      </c>
      <c r="C58">
        <v>1</v>
      </c>
      <c r="D58">
        <v>1</v>
      </c>
    </row>
    <row r="59" spans="1:4" x14ac:dyDescent="0.25">
      <c r="A59" s="34">
        <v>42575</v>
      </c>
      <c r="B59" t="s">
        <v>16</v>
      </c>
      <c r="C59">
        <v>8</v>
      </c>
      <c r="D59">
        <v>80</v>
      </c>
    </row>
    <row r="60" spans="1:4" x14ac:dyDescent="0.25">
      <c r="A60" s="34">
        <v>42575</v>
      </c>
      <c r="B60" t="s">
        <v>13</v>
      </c>
      <c r="C60">
        <v>0</v>
      </c>
      <c r="D60">
        <v>0</v>
      </c>
    </row>
    <row r="61" spans="1:4" x14ac:dyDescent="0.25">
      <c r="A61" s="34">
        <v>42575</v>
      </c>
      <c r="B61" t="s">
        <v>18</v>
      </c>
      <c r="C61">
        <v>4</v>
      </c>
      <c r="D61">
        <v>8</v>
      </c>
    </row>
    <row r="62" spans="1:4" x14ac:dyDescent="0.25">
      <c r="A62" s="34">
        <v>42575</v>
      </c>
      <c r="B62" t="s">
        <v>15</v>
      </c>
      <c r="C62">
        <v>6</v>
      </c>
      <c r="D62">
        <v>120</v>
      </c>
    </row>
    <row r="63" spans="1:4" x14ac:dyDescent="0.25">
      <c r="A63" s="34">
        <v>42575</v>
      </c>
      <c r="B63" t="s">
        <v>17</v>
      </c>
      <c r="C63">
        <v>2</v>
      </c>
      <c r="D63">
        <v>10</v>
      </c>
    </row>
    <row r="64" spans="1:4" x14ac:dyDescent="0.25">
      <c r="A64" s="34">
        <v>42575</v>
      </c>
      <c r="B64" t="s">
        <v>14</v>
      </c>
      <c r="C64">
        <v>2</v>
      </c>
      <c r="D64">
        <v>100</v>
      </c>
    </row>
    <row r="65" spans="1:4" x14ac:dyDescent="0.25">
      <c r="A65" s="34">
        <v>42575</v>
      </c>
      <c r="B65" t="s">
        <v>8</v>
      </c>
      <c r="D65">
        <v>1432</v>
      </c>
    </row>
    <row r="66" spans="1:4" x14ac:dyDescent="0.25">
      <c r="A66" s="34">
        <v>42575</v>
      </c>
      <c r="B66" t="s">
        <v>9</v>
      </c>
      <c r="C66">
        <v>3</v>
      </c>
      <c r="D66">
        <v>1500</v>
      </c>
    </row>
  </sheetData>
  <pageMargins left="0.511811024" right="0.511811024" top="0.78740157499999996" bottom="0.78740157499999996" header="0.31496062000000002" footer="0.31496062000000002"/>
  <customProperties>
    <customPr name="LastActive" r:id="rId1"/>
  </customPropertie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e 8 a a 4 2 d - 9 c 9 a - 4 9 a 3 - a 0 3 a - e b 0 d 5 d 9 2 a e 6 1 "   x m l n s = " h t t p : / / s c h e m a s . m i c r o s o f t . c o m / D a t a M a s h u p " > A A A A A G E E A A B Q S w M E F A A C A A g A L p r 4 S L S T 6 V S o A A A A + A A A A B I A H A B D b 2 5 m a W c v U G F j a 2 F n Z S 5 4 b W w g o h g A K K A U A A A A A A A A A A A A A A A A A A A A A A A A A A A A h Y / B C o J A F E V / R W b v P J 2 R C n m O U N u E K I i 2 o p M O 6 S j O m P 5 b i z 6 p X 0 g o q 1 3 L e z k X z n 3 c 7 h i P d e V c Z W d U o y P i U 4 8 4 U m d N r n Q R k d 6 e 3 R W J B e 7 S 7 J I W 0 p l g b c L R q I i U 1 r Y h w D A M d O C 0 6 Q p g n u f D K d k e s l L W q a u 0 s a n O J P m s 8 v 8 r I v D 4 k h G M 8 o A G f M m o v + A I c 4 2 J 0 l + E T c b U Q / g p c d N X t u + k a K 2 7 3 i P M E e H 9 Q j w B U E s D B B Q A A g A I A C 6 a + E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u m v h I A f O D w F c B A A B F A w A A E w A c A E Z v c m 1 1 b G F z L 1 N l Y 3 R p b 2 4 x L m 0 g o h g A K K A U A A A A A A A A A A A A A A A A A A A A A A A A A A A A 1 V J N a 8 J A E L 0 H 8 h + W 9 B I h C I X S i 3 g I 0 V J B K t W 0 H s T D m h 3 r Y r J j d 8 d W C f k B / T 3 9 C f 6 x b p K 2 f r R e e u t e F t 7 s v P f m z R p I S K J i o / q + b L m O 6 5 g F 1 y B Y z G e 3 0 t D u X c s E W Z u l Q K 7 D 7 L l B R W C B 7 i a B t B m t t Q Z F Y 9 T L G e L S b + S T O 5 5 B 2 z v q 9 6 b F J C r 7 F E 2 D m u b C i + U K W Z g S a C 7 Q s 4 y 2 J Y V m r L k y c 9 R Z h O k 6 U / F 2 B c a v R I M 8 9 z q 9 0 A s Y W Z A J T l A E L P e i 3 V v n o R + O v g o E G 6 o K 9 y Q s 1 l N 0 f d U s e S r w M e w P h h a u n S f b u l I 0 v n 1 1 t U b D h p D h i x R o 9 s 4 q C I b 4 a s a S F u U z b f z T O U q J 0 m T R c B 2 p z n G e J B 3 q 5 z K s v 8 X 8 2 f y v M r Z G z T o l z s J E g 0 m s Z y 7 4 3 l + E 2 U w q 8 P O f 6 R 7 9 q w P G v l Q L b l i U c m P k X C a W 7 2 B 1 I 9 T k n 5 P d z z z Q A n Q z L C t C q q f i e I m / S r Q + A F B L A Q I t A B Q A A g A I A C 6 a + E i 0 k + l U q A A A A P g A A A A S A A A A A A A A A A A A A A A A A A A A A A B D b 2 5 m a W c v U G F j a 2 F n Z S 5 4 b W x Q S w E C L Q A U A A I A C A A u m v h I D 8 r p q 6 Q A A A D p A A A A E w A A A A A A A A A A A A A A A A D 0 A A A A W 0 N v b n R l b n R f V H l w Z X N d L n h t b F B L A Q I t A B Q A A g A I A C 6 a + E g B 8 4 P A V w E A A E U D A A A T A A A A A A A A A A A A A A A A A O U B A A B G b 3 J t d W x h c y 9 T Z W N 0 a W 9 u M S 5 t U E s F B g A A A A A D A A M A w g A A A I k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w U A A A A A A A A e h Q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k h p c 3 Q l Q z M l Q j N y a W N v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U b 0 R h d G F N b 2 R l b E V u Y W J s Z W Q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S G l z d M O z c m l j b y 9 F c n J v c y B S Z W 1 v d m l k b 3 M u e 0 R J Q S w w f S Z x d W 9 0 O y w m c X V v d D t T Z W N 0 a W 9 u M S 9 U Y W J I a X N 0 w 7 N y a W N v L 0 V y c m 9 z I F J l b W 9 2 a W R v c y 5 7 Q 8 O J R F V M Q V M s M X 0 m c X V v d D s s J n F 1 b 3 Q 7 U 2 V j d G l v b j E v V G F i S G l z d M O z c m l j b y 9 F c n J v c y B S Z W 1 v d m l k b 3 M u e 1 F 0 Z C w y f S Z x d W 9 0 O y w m c X V v d D t T Z W N 0 a W 9 u M S 9 U Y W J I a X N 0 w 7 N y a W N v L 0 V y c m 9 z I F J l b W 9 2 a W R v c y 5 7 V k F M T 1 I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V G F i S G l z d M O z c m l j b y 9 F c n J v c y B S Z W 1 v d m l k b 3 M u e 0 R J Q S w w f S Z x d W 9 0 O y w m c X V v d D t T Z W N 0 a W 9 u M S 9 U Y W J I a X N 0 w 7 N y a W N v L 0 V y c m 9 z I F J l b W 9 2 a W R v c y 5 7 Q 8 O J R F V M Q V M s M X 0 m c X V v d D s s J n F 1 b 3 Q 7 U 2 V j d G l v b j E v V G F i S G l z d M O z c m l j b y 9 F c n J v c y B S Z W 1 v d m l k b 3 M u e 1 F 0 Z C w y f S Z x d W 9 0 O y w m c X V v d D t T Z W N 0 a W 9 u M S 9 U Y W J I a X N 0 w 7 N y a W N v L 0 V y c m 9 z I F J l b W 9 2 a W R v c y 5 7 V k F M T 1 I s M 3 0 m c X V v d D t d L C Z x d W 9 0 O 1 J l b G F 0 a W 9 u c 2 h p c E l u Z m 8 m c X V v d D s 6 W 1 1 9 I i A v P j x F b n R y e S B U e X B l P S J G a W x s T G F z d F V w Z G F 0 Z W Q i I F Z h b H V l P S J k M j A x N i 0 w N y 0 y N F Q y M j o x N D o 0 N C 4 3 N j U z M D k w W i I g L z 4 8 R W 5 0 c n k g V H l w Z T 0 i R m l s b E V y c m 9 y Q 2 9 k Z S I g V m F s d W U 9 I n N V b m t u b 3 d u I i A v P j x F b n R y e S B U e X B l P S J G a W x s Q 2 9 s d W 1 u T m F t Z X M i I F Z h b H V l P S J z W y Z x d W 9 0 O 0 R J Q S Z x d W 9 0 O y w m c X V v d D t D w 4 l E V U x B U y Z x d W 9 0 O y w m c X V v d D t R d G Q m c X V v d D s s J n F 1 b 3 Q 7 V k F M T 1 I m c X V v d D t d I i A v P j x F b n R y e S B U e X B l P S J G a W x s Q 2 9 s d W 1 u V H l w Z X M i I F Z h b H V l P S J z Q 1 F Z R E V R P T 0 i I C 8 + P E V u d H J 5 I F R 5 c G U 9 I k Z p b G x F c n J v c k N v d W 5 0 I i B W Y W x 1 Z T 0 i b D A i I C 8 + P E V u d H J 5 I F R 5 c G U 9 I k Z p b G x D b 3 V u d C I g V m F s d W U 9 I m w x M y I g L z 4 8 R W 5 0 c n k g V H l w Z T 0 i R m l s b F N 0 Y X R 1 c y I g V m F s d W U 9 I n N D b 2 1 w b G V 0 Z S I g L z 4 8 R W 5 0 c n k g V H l w Z T 0 i R m l s b G V k Q 2 9 t c G x l d G V S Z X N 1 b H R U b 1 d v c m t z a G V l d C I g V m F s d W U 9 I m w w I i A v P j x F b n R y e S B U e X B l P S J B Z G R l Z F R v R G F 0 Y U 1 v Z G V s I i B W Y W x 1 Z T 0 i b D E i I C 8 + P E V u d H J 5 I F R 5 c G U 9 I k 5 h b W V V c G R h d G V k Q W Z 0 Z X J G a W x s I i B W Y W x 1 Z T 0 i b D A i I C 8 + P E V u d H J 5 I F R 5 c G U 9 I l F 1 Z X J 5 S U Q i I F Z h b H V l P S J z Z G M 2 O W M 3 M j E t N T J l N i 0 0 M j A 1 L T g 4 Y m I t M j l k Z T I 4 M T M w Y T N k I i A v P j w v U 3 R h Y m x l R W 5 0 c m l l c z 4 8 L 0 l 0 Z W 0 + P E l 0 Z W 0 + P E l 0 Z W 1 M b 2 N h d G l v b j 4 8 S X R l b V R 5 c G U + R m 9 y b X V s Y T w v S X R l b V R 5 c G U + P E l 0 Z W 1 Q Y X R o P l N l Y 3 R p b 2 4 x L 1 R h Y k h p c 3 Q l Q z M l Q j N y a W N v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S G l z d C V D M y V C M 3 J p Y 2 8 v V G l w b y U y M E F s d G V y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S G l z d C V D M y V C M 3 J p Y 2 8 v R X J y b 3 M l M j B S Z W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B c n F I a X N 0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F k Z G V k V G 9 E Y X R h T W 9 k Z W w i I F Z h b H V l P S J s M S I g L z 4 8 R W 5 0 c n k g V H l w Z T 0 i R m l s b F R h c m d l d C I g V m F s d W U 9 I n N U Y W J B c n F I a X N 0 I i A v P j x F b n R y e S B U e X B l P S J G a W x s U 3 R h d H V z I i B W Y W x 1 Z T 0 i c 0 N v b X B s Z X R l I i A v P j x F b n R y e S B U e X B l P S J G a W x s Q 2 9 1 b n Q i I F Z h b H V l P S J s N j U i I C 8 + P E V u d H J 5 I F R 5 c G U 9 I k Z p b G x F c n J v c k N v d W 5 0 I i B W Y W x 1 Z T 0 i b D A i I C 8 + P E V u d H J 5 I F R 5 c G U 9 I k Z p b G x D b 2 x 1 b W 5 U e X B l c y I g V m F s d W U 9 I n N D U V l E R V E 9 P S I g L z 4 8 R W 5 0 c n k g V H l w Z T 0 i R m l s b E N v b H V t b k 5 h b W V z I i B W Y W x 1 Z T 0 i c 1 s m c X V v d D t E S U E m c X V v d D s s J n F 1 b 3 Q 7 Q 8 O J R F V M Q V M m c X V v d D s s J n F 1 b 3 Q 7 U X R k J n F 1 b 3 Q 7 L C Z x d W 9 0 O 1 Z B T E 9 S J n F 1 b 3 Q 7 X S I g L z 4 8 R W 5 0 c n k g V H l w Z T 0 i R m l s b E V y c m 9 y Q 2 9 k Z S I g V m F s d W U 9 I n N V b m t u b 3 d u I i A v P j x F b n R y e S B U e X B l P S J G a W x s T G F z d F V w Z G F 0 Z W Q i I F Z h b H V l P S J k M j A x N i 0 w N y 0 y N F Q y M j o x N D o 0 N C 4 3 O T Y 1 M D k x W i I g L z 4 8 R W 5 0 c n k g V H l w Z T 0 i T G 9 h Z G V k V G 9 B b m F s e X N p c 1 N l c n Z p Y 2 V z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E i I C 8 + P E V u d H J 5 I F R 5 c G U 9 I k Z p b G x U b 0 R h d G F N b 2 R l b E V u Y W J s Z W Q i I F Z h b H V l P S J s M S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B s Y W 5 p b G h h N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Q X J x S G l z d C 9 D b 2 5 z d W x 0 Y S B B Y 3 J l c 2 N l b n R h Z G E u e 0 R J Q S w w f S Z x d W 9 0 O y w m c X V v d D t T Z W N 0 a W 9 u M S 9 U Y W J B c n F I a X N 0 L 0 N v b n N 1 b H R h I E F j c m V z Y 2 V u d G F k Y S 5 7 Q 8 O J R F V M Q V M s M X 0 m c X V v d D s s J n F 1 b 3 Q 7 U 2 V j d G l v b j E v V G F i Q X J x S G l z d C 9 D b 2 5 z d W x 0 Y S B B Y 3 J l c 2 N l b n R h Z G E u e 1 F 0 Z C w y f S Z x d W 9 0 O y w m c X V v d D t T Z W N 0 a W 9 u M S 9 U Y W J B c n F I a X N 0 L 0 N v b n N 1 b H R h I E F j c m V z Y 2 V u d G F k Y S 5 7 V k F M T 1 I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V G F i Q X J x S G l z d C 9 D b 2 5 z d W x 0 Y S B B Y 3 J l c 2 N l b n R h Z G E u e 0 R J Q S w w f S Z x d W 9 0 O y w m c X V v d D t T Z W N 0 a W 9 u M S 9 U Y W J B c n F I a X N 0 L 0 N v b n N 1 b H R h I E F j c m V z Y 2 V u d G F k Y S 5 7 Q 8 O J R F V M Q V M s M X 0 m c X V v d D s s J n F 1 b 3 Q 7 U 2 V j d G l v b j E v V G F i Q X J x S G l z d C 9 D b 2 5 z d W x 0 Y S B B Y 3 J l c 2 N l b n R h Z G E u e 1 F 0 Z C w y f S Z x d W 9 0 O y w m c X V v d D t T Z W N 0 a W 9 u M S 9 U Y W J B c n F I a X N 0 L 0 N v b n N 1 b H R h I E F j c m V z Y 2 V u d G F k Y S 5 7 V k F M T 1 I s M 3 0 m c X V v d D t d L C Z x d W 9 0 O 1 J l b G F 0 a W 9 u c 2 h p c E l u Z m 8 m c X V v d D s 6 W 1 1 9 I i A v P j x F b n R y e S B U e X B l P S J G a W x s V G F y Z 2 V 0 T m F t Z U N 1 c 3 R v b W l 6 Z W Q i I F Z h b H V l P S J s M S I g L z 4 8 R W 5 0 c n k g V H l w Z T 0 i U X V l c n l J R C I g V m F s d W U 9 I n N m M 2 Y x N z d l M C 0 0 O T F j L T Q z N D Y t Y m R k O S 1 l M D l k N z A w Z j Z k Z j c i I C 8 + P C 9 T d G F i b G V F b n R y a W V z P j w v S X R l b T 4 8 S X R l b T 4 8 S X R l b U x v Y 2 F 0 a W 9 u P j x J d G V t V H l w Z T 5 G b 3 J t d W x h P C 9 J d G V t V H l w Z T 4 8 S X R l b V B h d G g + U 2 V j d G l v b j E v V G F i Q X J x S G l z d C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k F y c U h p c 3 Q v V G l w b y U y M E F s d G V y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Q X J x S G l z d C 9 D b 2 5 z d W x 0 Y S U y M E F j c m V z Y 2 V u d G F k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k F y c U h p c 3 Q v T G l u a G F z J T I w Q 2 x h c 3 N p Z m l j Y W R h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+ 8 H Y a u 0 v 7 S b g 7 1 K m p h Q d g A A A A A A I A A A A A A B B m A A A A A Q A A I A A A A H Z g 7 T T c u 7 6 x Y 0 / c k x g r 9 X 1 l N 1 k 8 D 5 M p K O V p 5 U D T C r Y g A A A A A A 6 A A A A A A g A A I A A A A M b p 4 s e R x G M y d R W w n H 8 Q J i e b I e R X d U k C O q Z y + 8 g 0 q N u M U A A A A O m A / S a 2 A + C b Z h 8 R X h 7 B n + V o d 9 r g Z z u S 4 s b d v Q D S F i 6 / 6 x G m w t x k j h 2 N 5 7 4 W L 5 g A L m p z K N C h H 1 d W b g Y v 1 X 0 8 V H i X O t S l m 3 f R 9 S s f 2 h e 3 z K 1 S Q A A A A E z k L N V N C E 7 r R 5 p s B e L 9 k P c e A R R 7 C p H N 4 C W r g A K 2 Y v V X S K P Q 6 B 4 9 1 J G 6 3 G I 1 P C k M 2 e g 5 6 m 1 i x 3 f 7 9 N G E i w 5 d 0 W Y = < / D a t a M a s h u p > 
</file>

<file path=customXml/itemProps1.xml><?xml version="1.0" encoding="utf-8"?>
<ds:datastoreItem xmlns:ds="http://schemas.openxmlformats.org/officeDocument/2006/customXml" ds:itemID="{C0286072-E7B1-4897-82B0-56D146B63C1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Histórico cx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Edmilson</dc:creator>
  <cp:lastModifiedBy>Domingos Junqueira</cp:lastModifiedBy>
  <dcterms:created xsi:type="dcterms:W3CDTF">2016-07-24T14:13:33Z</dcterms:created>
  <dcterms:modified xsi:type="dcterms:W3CDTF">2016-07-24T22:23:23Z</dcterms:modified>
</cp:coreProperties>
</file>